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uuji/Desktop/８ステップオンラインテンプレ原本動画/step５/"/>
    </mc:Choice>
  </mc:AlternateContent>
  <xr:revisionPtr revIDLastSave="0" documentId="13_ncr:1_{569149B4-1839-684C-8E10-B816CA9E03C6}" xr6:coauthVersionLast="36" xr6:coauthVersionMax="36" xr10:uidLastSave="{00000000-0000-0000-0000-000000000000}"/>
  <bookViews>
    <workbookView xWindow="0" yWindow="0" windowWidth="28800" windowHeight="18000" xr2:uid="{00B19CB0-FFED-194A-A20A-AB6AD054B1CB}"/>
  </bookViews>
  <sheets>
    <sheet name="標準原価の考え 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F23" i="1"/>
  <c r="H16" i="1"/>
  <c r="G16" i="1"/>
  <c r="E16" i="1"/>
  <c r="G15" i="1"/>
  <c r="H15" i="1" s="1"/>
  <c r="E15" i="1"/>
  <c r="G14" i="1"/>
  <c r="E14" i="1"/>
  <c r="H14" i="1" s="1"/>
  <c r="G13" i="1"/>
  <c r="H13" i="1" s="1"/>
  <c r="E13" i="1"/>
  <c r="H12" i="1"/>
  <c r="G12" i="1"/>
  <c r="E12" i="1"/>
  <c r="G11" i="1"/>
  <c r="H11" i="1" s="1"/>
  <c r="E11" i="1"/>
  <c r="G10" i="1"/>
  <c r="E10" i="1"/>
  <c r="H10" i="1" s="1"/>
  <c r="G9" i="1"/>
  <c r="H9" i="1" s="1"/>
  <c r="E9" i="1"/>
  <c r="H8" i="1"/>
  <c r="G8" i="1"/>
  <c r="E8" i="1"/>
  <c r="G7" i="1"/>
  <c r="H7" i="1" s="1"/>
  <c r="E7" i="1"/>
  <c r="G6" i="1"/>
  <c r="H6" i="1" s="1"/>
  <c r="E6" i="1"/>
  <c r="G5" i="1"/>
  <c r="H5" i="1" s="1"/>
  <c r="E5" i="1"/>
  <c r="H4" i="1"/>
  <c r="G4" i="1"/>
  <c r="G17" i="1" s="1"/>
  <c r="E4" i="1"/>
  <c r="E17" i="1" s="1"/>
  <c r="H17" i="1" l="1"/>
  <c r="F24" i="1"/>
  <c r="G24" i="1"/>
</calcChain>
</file>

<file path=xl/sharedStrings.xml><?xml version="1.0" encoding="utf-8"?>
<sst xmlns="http://schemas.openxmlformats.org/spreadsheetml/2006/main" count="45" uniqueCount="40">
  <si>
    <t>例）　中華ホテイヤ３月度商品出数表</t>
    <rPh sb="0" eb="1">
      <t>レイ</t>
    </rPh>
    <rPh sb="3" eb="5">
      <t>チュウカ</t>
    </rPh>
    <rPh sb="10" eb="12">
      <t>ガツド</t>
    </rPh>
    <rPh sb="12" eb="14">
      <t>ショウヒン</t>
    </rPh>
    <rPh sb="14" eb="15">
      <t>デ</t>
    </rPh>
    <rPh sb="15" eb="16">
      <t>カズ</t>
    </rPh>
    <rPh sb="16" eb="17">
      <t>ヒョウ</t>
    </rPh>
    <phoneticPr fontId="2"/>
  </si>
  <si>
    <t>（答え）</t>
    <rPh sb="1" eb="2">
      <t>コタ</t>
    </rPh>
    <phoneticPr fontId="2"/>
  </si>
  <si>
    <t>商品名</t>
    <rPh sb="0" eb="3">
      <t>ショウヒンメイ</t>
    </rPh>
    <phoneticPr fontId="2"/>
  </si>
  <si>
    <t>売価</t>
    <rPh sb="0" eb="2">
      <t>バイカ</t>
    </rPh>
    <phoneticPr fontId="2"/>
  </si>
  <si>
    <t>出数</t>
    <rPh sb="0" eb="2">
      <t>シュッスウ</t>
    </rPh>
    <phoneticPr fontId="2"/>
  </si>
  <si>
    <t>金額</t>
    <rPh sb="0" eb="2">
      <t>キンガク</t>
    </rPh>
    <phoneticPr fontId="2"/>
  </si>
  <si>
    <t>単品原価</t>
    <rPh sb="0" eb="2">
      <t>タンピン</t>
    </rPh>
    <rPh sb="2" eb="4">
      <t>ゲンカ</t>
    </rPh>
    <phoneticPr fontId="2"/>
  </si>
  <si>
    <t>原価</t>
    <rPh sb="0" eb="2">
      <t>ゲンカ</t>
    </rPh>
    <phoneticPr fontId="2"/>
  </si>
  <si>
    <t>原価率</t>
    <rPh sb="0" eb="2">
      <t>ゲンカ</t>
    </rPh>
    <rPh sb="2" eb="3">
      <t>リツ</t>
    </rPh>
    <phoneticPr fontId="2"/>
  </si>
  <si>
    <t>チャーハン</t>
    <phoneticPr fontId="2"/>
  </si>
  <si>
    <t>レバニラ</t>
    <phoneticPr fontId="2"/>
  </si>
  <si>
    <t>餃子</t>
    <rPh sb="0" eb="2">
      <t>ギョウザ</t>
    </rPh>
    <phoneticPr fontId="2"/>
  </si>
  <si>
    <t>酢豚</t>
    <rPh sb="0" eb="2">
      <t>スブタ</t>
    </rPh>
    <phoneticPr fontId="2"/>
  </si>
  <si>
    <t>ラーメン</t>
    <phoneticPr fontId="2"/>
  </si>
  <si>
    <t>から揚げ</t>
    <rPh sb="2" eb="3">
      <t>ア</t>
    </rPh>
    <phoneticPr fontId="2"/>
  </si>
  <si>
    <t>中華丼</t>
    <rPh sb="0" eb="3">
      <t>チュウカドン</t>
    </rPh>
    <phoneticPr fontId="2"/>
  </si>
  <si>
    <t>シュウマイ</t>
    <phoneticPr fontId="2"/>
  </si>
  <si>
    <t>天津飯</t>
    <rPh sb="0" eb="3">
      <t>テンシンハン</t>
    </rPh>
    <phoneticPr fontId="2"/>
  </si>
  <si>
    <t>杏仁豆腐</t>
    <rPh sb="0" eb="2">
      <t>アンニン</t>
    </rPh>
    <rPh sb="2" eb="4">
      <t>ドウフ</t>
    </rPh>
    <phoneticPr fontId="2"/>
  </si>
  <si>
    <t>生ビール</t>
    <rPh sb="0" eb="1">
      <t>ナマ</t>
    </rPh>
    <phoneticPr fontId="2"/>
  </si>
  <si>
    <t>ハイボール</t>
    <phoneticPr fontId="2"/>
  </si>
  <si>
    <t>ウーロン茶</t>
    <rPh sb="4" eb="5">
      <t>チャ</t>
    </rPh>
    <phoneticPr fontId="2"/>
  </si>
  <si>
    <t>売上</t>
    <rPh sb="0" eb="2">
      <t>ウリアゲ</t>
    </rPh>
    <phoneticPr fontId="2"/>
  </si>
  <si>
    <t>標準原価</t>
    <rPh sb="0" eb="2">
      <t>ヒョウジュン</t>
    </rPh>
    <rPh sb="2" eb="4">
      <t>ゲンカ</t>
    </rPh>
    <phoneticPr fontId="2"/>
  </si>
  <si>
    <t>例題</t>
    <rPh sb="0" eb="2">
      <t>レイダイ</t>
    </rPh>
    <phoneticPr fontId="2"/>
  </si>
  <si>
    <t>中華ホテイヤの3月度の原価率を求める</t>
    <rPh sb="0" eb="2">
      <t>チュウカ</t>
    </rPh>
    <rPh sb="8" eb="10">
      <t>ガツド</t>
    </rPh>
    <rPh sb="11" eb="13">
      <t>ゲンカ</t>
    </rPh>
    <rPh sb="13" eb="14">
      <t>リツ</t>
    </rPh>
    <rPh sb="15" eb="16">
      <t>モト</t>
    </rPh>
    <phoneticPr fontId="2"/>
  </si>
  <si>
    <t>パターン１</t>
    <phoneticPr fontId="2"/>
  </si>
  <si>
    <t>パターン２</t>
    <phoneticPr fontId="2"/>
  </si>
  <si>
    <t>・</t>
    <phoneticPr fontId="2"/>
  </si>
  <si>
    <t>2月末の在庫金額</t>
    <rPh sb="1" eb="2">
      <t>ガツ</t>
    </rPh>
    <rPh sb="2" eb="3">
      <t>マツ</t>
    </rPh>
    <rPh sb="4" eb="6">
      <t>ザイコ</t>
    </rPh>
    <rPh sb="6" eb="8">
      <t>キンガク</t>
    </rPh>
    <phoneticPr fontId="2"/>
  </si>
  <si>
    <t>3月末の在庫金額</t>
    <rPh sb="1" eb="2">
      <t>ガツ</t>
    </rPh>
    <rPh sb="2" eb="3">
      <t>マツ</t>
    </rPh>
    <rPh sb="4" eb="6">
      <t>ザイコ</t>
    </rPh>
    <rPh sb="6" eb="8">
      <t>キンガク</t>
    </rPh>
    <phoneticPr fontId="2"/>
  </si>
  <si>
    <t>3月月間仕入れ合計</t>
    <rPh sb="1" eb="2">
      <t>ガツ</t>
    </rPh>
    <rPh sb="2" eb="4">
      <t>ゲッカン</t>
    </rPh>
    <rPh sb="4" eb="6">
      <t>シイ</t>
    </rPh>
    <rPh sb="7" eb="9">
      <t>ゴウケイ</t>
    </rPh>
    <phoneticPr fontId="2"/>
  </si>
  <si>
    <t>考察</t>
    <rPh sb="0" eb="2">
      <t>コウサツ</t>
    </rPh>
    <phoneticPr fontId="2"/>
  </si>
  <si>
    <t>ロス率</t>
    <rPh sb="2" eb="3">
      <t>リツ</t>
    </rPh>
    <phoneticPr fontId="2"/>
  </si>
  <si>
    <t>アンダー</t>
    <phoneticPr fontId="2"/>
  </si>
  <si>
    <t>オーバー</t>
    <phoneticPr fontId="2"/>
  </si>
  <si>
    <r>
      <rPr>
        <b/>
        <sz val="8"/>
        <color theme="1"/>
        <rFont val="游ゴシック"/>
        <family val="3"/>
        <charset val="128"/>
        <scheme val="minor"/>
      </rPr>
      <t>＊</t>
    </r>
    <r>
      <rPr>
        <sz val="8"/>
        <color theme="1"/>
        <rFont val="游ゴシック"/>
        <family val="2"/>
        <charset val="128"/>
        <scheme val="minor"/>
      </rPr>
      <t>　アンダー、オーバー、ロス、ミス、盗難</t>
    </r>
    <rPh sb="18" eb="20">
      <t>トウナン</t>
    </rPh>
    <phoneticPr fontId="2"/>
  </si>
  <si>
    <t>どちらが、OKか？</t>
    <phoneticPr fontId="2"/>
  </si>
  <si>
    <t>ロス率　＝　±０．５％</t>
    <rPh sb="2" eb="3">
      <t>リツ</t>
    </rPh>
    <phoneticPr fontId="2"/>
  </si>
  <si>
    <t>標準原価算出管理シート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</si>
</sst>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C0000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C0000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7" xfId="0" applyBorder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right" vertical="center"/>
    </xf>
    <xf numFmtId="3" fontId="0" fillId="0" borderId="0" xfId="0" applyNumberFormat="1">
      <alignment vertical="center"/>
    </xf>
    <xf numFmtId="0" fontId="7" fillId="0" borderId="0" xfId="0" applyFont="1">
      <alignment vertical="center"/>
    </xf>
    <xf numFmtId="3" fontId="7" fillId="0" borderId="0" xfId="0" applyNumberFormat="1" applyFont="1">
      <alignment vertical="center"/>
    </xf>
    <xf numFmtId="176" fontId="7" fillId="0" borderId="0" xfId="0" applyNumberFormat="1" applyFont="1">
      <alignment vertical="center"/>
    </xf>
    <xf numFmtId="0" fontId="8" fillId="0" borderId="0" xfId="0" applyFont="1" applyFill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0" fillId="0" borderId="9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10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A1002-B5F3-414E-AF22-5AC12F49686C}">
  <sheetPr>
    <tabColor rgb="FFC00000"/>
    <pageSetUpPr fitToPage="1"/>
  </sheetPr>
  <dimension ref="A1:H32"/>
  <sheetViews>
    <sheetView showGridLines="0" tabSelected="1" workbookViewId="0">
      <selection activeCell="H17" sqref="H17"/>
    </sheetView>
  </sheetViews>
  <sheetFormatPr baseColWidth="10" defaultColWidth="18.5" defaultRowHeight="23.5" customHeight="1"/>
  <cols>
    <col min="1" max="1" width="5.83203125" customWidth="1"/>
    <col min="2" max="2" width="20" customWidth="1"/>
    <col min="3" max="3" width="9.6640625" customWidth="1"/>
    <col min="4" max="8" width="10.1640625" customWidth="1"/>
  </cols>
  <sheetData>
    <row r="1" spans="1:8" ht="23.5" customHeight="1" thickBot="1">
      <c r="A1" s="37" t="s">
        <v>39</v>
      </c>
      <c r="B1" s="38"/>
    </row>
    <row r="2" spans="1:8" ht="23.5" customHeight="1" thickBot="1">
      <c r="A2" t="s">
        <v>0</v>
      </c>
      <c r="D2" s="1" t="s">
        <v>1</v>
      </c>
    </row>
    <row r="3" spans="1:8" ht="23.5" customHeight="1" thickTop="1" thickBot="1">
      <c r="A3" s="16"/>
      <c r="B3" s="17" t="s">
        <v>2</v>
      </c>
      <c r="C3" s="18" t="s">
        <v>3</v>
      </c>
      <c r="D3" s="16" t="s">
        <v>4</v>
      </c>
      <c r="E3" s="17" t="s">
        <v>5</v>
      </c>
      <c r="F3" s="18" t="s">
        <v>6</v>
      </c>
      <c r="G3" s="16" t="s">
        <v>7</v>
      </c>
      <c r="H3" s="16" t="s">
        <v>8</v>
      </c>
    </row>
    <row r="4" spans="1:8" ht="23.5" customHeight="1" thickTop="1">
      <c r="A4" s="13">
        <v>1</v>
      </c>
      <c r="B4" s="19" t="s">
        <v>9</v>
      </c>
      <c r="C4" s="20">
        <v>580</v>
      </c>
      <c r="D4" s="21">
        <v>300</v>
      </c>
      <c r="E4" s="22">
        <f>C4*D4</f>
        <v>174000</v>
      </c>
      <c r="F4" s="20">
        <v>200</v>
      </c>
      <c r="G4" s="21">
        <f>D4*F4</f>
        <v>60000</v>
      </c>
      <c r="H4" s="23">
        <f>G4/E4%</f>
        <v>34.482758620689658</v>
      </c>
    </row>
    <row r="5" spans="1:8" ht="23.5" customHeight="1">
      <c r="A5" s="14">
        <v>2</v>
      </c>
      <c r="B5" s="24" t="s">
        <v>10</v>
      </c>
      <c r="C5" s="25">
        <v>680</v>
      </c>
      <c r="D5" s="26">
        <v>200</v>
      </c>
      <c r="E5" s="27">
        <f t="shared" ref="E5:E16" si="0">C5*D5</f>
        <v>136000</v>
      </c>
      <c r="F5" s="25">
        <v>280</v>
      </c>
      <c r="G5" s="26">
        <f t="shared" ref="G5:G16" si="1">D5*F5</f>
        <v>56000</v>
      </c>
      <c r="H5" s="28">
        <f t="shared" ref="H5:H17" si="2">G5/E5%</f>
        <v>41.176470588235297</v>
      </c>
    </row>
    <row r="6" spans="1:8" ht="23.5" customHeight="1">
      <c r="A6" s="14">
        <v>3</v>
      </c>
      <c r="B6" s="24" t="s">
        <v>11</v>
      </c>
      <c r="C6" s="25">
        <v>280</v>
      </c>
      <c r="D6" s="26">
        <v>800</v>
      </c>
      <c r="E6" s="27">
        <f t="shared" si="0"/>
        <v>224000</v>
      </c>
      <c r="F6" s="25">
        <v>100</v>
      </c>
      <c r="G6" s="26">
        <f t="shared" si="1"/>
        <v>80000</v>
      </c>
      <c r="H6" s="28">
        <f t="shared" si="2"/>
        <v>35.714285714285715</v>
      </c>
    </row>
    <row r="7" spans="1:8" ht="23.5" customHeight="1">
      <c r="A7" s="14">
        <v>4</v>
      </c>
      <c r="B7" s="24" t="s">
        <v>12</v>
      </c>
      <c r="C7" s="25">
        <v>680</v>
      </c>
      <c r="D7" s="26">
        <v>150</v>
      </c>
      <c r="E7" s="27">
        <f t="shared" si="0"/>
        <v>102000</v>
      </c>
      <c r="F7" s="25">
        <v>300</v>
      </c>
      <c r="G7" s="26">
        <f t="shared" si="1"/>
        <v>45000</v>
      </c>
      <c r="H7" s="28">
        <f t="shared" si="2"/>
        <v>44.117647058823529</v>
      </c>
    </row>
    <row r="8" spans="1:8" ht="23.5" customHeight="1">
      <c r="A8" s="14">
        <v>5</v>
      </c>
      <c r="B8" s="24" t="s">
        <v>13</v>
      </c>
      <c r="C8" s="25">
        <v>580</v>
      </c>
      <c r="D8" s="26">
        <v>180</v>
      </c>
      <c r="E8" s="27">
        <f t="shared" si="0"/>
        <v>104400</v>
      </c>
      <c r="F8" s="25">
        <v>200</v>
      </c>
      <c r="G8" s="26">
        <f t="shared" si="1"/>
        <v>36000</v>
      </c>
      <c r="H8" s="28">
        <f t="shared" si="2"/>
        <v>34.482758620689658</v>
      </c>
    </row>
    <row r="9" spans="1:8" ht="23.5" customHeight="1">
      <c r="A9" s="14">
        <v>6</v>
      </c>
      <c r="B9" s="24" t="s">
        <v>14</v>
      </c>
      <c r="C9" s="25">
        <v>480</v>
      </c>
      <c r="D9" s="26">
        <v>200</v>
      </c>
      <c r="E9" s="27">
        <f t="shared" si="0"/>
        <v>96000</v>
      </c>
      <c r="F9" s="25">
        <v>180</v>
      </c>
      <c r="G9" s="26">
        <f t="shared" si="1"/>
        <v>36000</v>
      </c>
      <c r="H9" s="28">
        <f t="shared" si="2"/>
        <v>37.5</v>
      </c>
    </row>
    <row r="10" spans="1:8" ht="23.5" customHeight="1">
      <c r="A10" s="14">
        <v>7</v>
      </c>
      <c r="B10" s="24" t="s">
        <v>15</v>
      </c>
      <c r="C10" s="25">
        <v>580</v>
      </c>
      <c r="D10" s="26">
        <v>100</v>
      </c>
      <c r="E10" s="27">
        <f t="shared" si="0"/>
        <v>58000</v>
      </c>
      <c r="F10" s="25">
        <v>230</v>
      </c>
      <c r="G10" s="26">
        <f t="shared" si="1"/>
        <v>23000</v>
      </c>
      <c r="H10" s="28">
        <f t="shared" si="2"/>
        <v>39.655172413793103</v>
      </c>
    </row>
    <row r="11" spans="1:8" ht="23.5" customHeight="1">
      <c r="A11" s="14">
        <v>8</v>
      </c>
      <c r="B11" s="24" t="s">
        <v>16</v>
      </c>
      <c r="C11" s="25">
        <v>350</v>
      </c>
      <c r="D11" s="26">
        <v>80</v>
      </c>
      <c r="E11" s="27">
        <f t="shared" si="0"/>
        <v>28000</v>
      </c>
      <c r="F11" s="25">
        <v>120</v>
      </c>
      <c r="G11" s="26">
        <f t="shared" si="1"/>
        <v>9600</v>
      </c>
      <c r="H11" s="28">
        <f t="shared" si="2"/>
        <v>34.285714285714285</v>
      </c>
    </row>
    <row r="12" spans="1:8" ht="23.5" customHeight="1">
      <c r="A12" s="14">
        <v>9</v>
      </c>
      <c r="B12" s="24" t="s">
        <v>17</v>
      </c>
      <c r="C12" s="25">
        <v>630</v>
      </c>
      <c r="D12" s="26">
        <v>120</v>
      </c>
      <c r="E12" s="27">
        <f t="shared" si="0"/>
        <v>75600</v>
      </c>
      <c r="F12" s="25">
        <v>150</v>
      </c>
      <c r="G12" s="26">
        <f t="shared" si="1"/>
        <v>18000</v>
      </c>
      <c r="H12" s="28">
        <f t="shared" si="2"/>
        <v>23.80952380952381</v>
      </c>
    </row>
    <row r="13" spans="1:8" ht="23.5" customHeight="1">
      <c r="A13" s="14">
        <v>10</v>
      </c>
      <c r="B13" s="24" t="s">
        <v>18</v>
      </c>
      <c r="C13" s="25">
        <v>380</v>
      </c>
      <c r="D13" s="26">
        <v>100</v>
      </c>
      <c r="E13" s="27">
        <f t="shared" si="0"/>
        <v>38000</v>
      </c>
      <c r="F13" s="25">
        <v>100</v>
      </c>
      <c r="G13" s="26">
        <f t="shared" si="1"/>
        <v>10000</v>
      </c>
      <c r="H13" s="28">
        <f t="shared" si="2"/>
        <v>26.315789473684209</v>
      </c>
    </row>
    <row r="14" spans="1:8" ht="23.5" customHeight="1">
      <c r="A14" s="14">
        <v>11</v>
      </c>
      <c r="B14" s="24" t="s">
        <v>19</v>
      </c>
      <c r="C14" s="25">
        <v>480</v>
      </c>
      <c r="D14" s="26">
        <v>500</v>
      </c>
      <c r="E14" s="27">
        <f t="shared" si="0"/>
        <v>240000</v>
      </c>
      <c r="F14" s="25">
        <v>168</v>
      </c>
      <c r="G14" s="26">
        <f t="shared" si="1"/>
        <v>84000</v>
      </c>
      <c r="H14" s="28">
        <f t="shared" si="2"/>
        <v>35</v>
      </c>
    </row>
    <row r="15" spans="1:8" ht="23.5" customHeight="1">
      <c r="A15" s="14">
        <v>12</v>
      </c>
      <c r="B15" s="24" t="s">
        <v>20</v>
      </c>
      <c r="C15" s="25">
        <v>480</v>
      </c>
      <c r="D15" s="26">
        <v>250</v>
      </c>
      <c r="E15" s="27">
        <f t="shared" si="0"/>
        <v>120000</v>
      </c>
      <c r="F15" s="25">
        <v>100</v>
      </c>
      <c r="G15" s="26">
        <f t="shared" si="1"/>
        <v>25000</v>
      </c>
      <c r="H15" s="28">
        <f t="shared" si="2"/>
        <v>20.833333333333332</v>
      </c>
    </row>
    <row r="16" spans="1:8" ht="23.5" customHeight="1" thickBot="1">
      <c r="A16" s="15">
        <v>13</v>
      </c>
      <c r="B16" s="29" t="s">
        <v>21</v>
      </c>
      <c r="C16" s="30">
        <v>300</v>
      </c>
      <c r="D16" s="31">
        <v>300</v>
      </c>
      <c r="E16" s="32">
        <f t="shared" si="0"/>
        <v>90000</v>
      </c>
      <c r="F16" s="30">
        <v>80</v>
      </c>
      <c r="G16" s="31">
        <f t="shared" si="1"/>
        <v>24000</v>
      </c>
      <c r="H16" s="33">
        <f t="shared" si="2"/>
        <v>26.666666666666668</v>
      </c>
    </row>
    <row r="17" spans="1:8" ht="23.5" customHeight="1" thickTop="1">
      <c r="A17" s="13"/>
      <c r="B17" s="19"/>
      <c r="C17" s="20"/>
      <c r="D17" s="21"/>
      <c r="E17" s="22">
        <f>SUM(E4:E16)</f>
        <v>1486000</v>
      </c>
      <c r="F17" s="20"/>
      <c r="G17" s="21">
        <f>SUM(G4:G16)</f>
        <v>506600</v>
      </c>
      <c r="H17" s="34">
        <f t="shared" si="2"/>
        <v>34.091520861372814</v>
      </c>
    </row>
    <row r="18" spans="1:8" ht="23.5" customHeight="1">
      <c r="A18" s="35"/>
      <c r="B18" s="35"/>
      <c r="C18" s="35"/>
      <c r="D18" s="35"/>
      <c r="E18" s="3" t="s">
        <v>22</v>
      </c>
      <c r="F18" s="4"/>
      <c r="G18" s="4" t="s">
        <v>7</v>
      </c>
      <c r="H18" s="36" t="s">
        <v>23</v>
      </c>
    </row>
    <row r="20" spans="1:8" ht="23.5" customHeight="1">
      <c r="A20" t="s">
        <v>24</v>
      </c>
      <c r="B20" t="s">
        <v>25</v>
      </c>
    </row>
    <row r="21" spans="1:8" ht="23.5" customHeight="1">
      <c r="C21" s="6" t="s">
        <v>26</v>
      </c>
      <c r="D21" s="5"/>
      <c r="E21" s="6" t="s">
        <v>27</v>
      </c>
    </row>
    <row r="22" spans="1:8" ht="23.5" customHeight="1">
      <c r="A22" s="7" t="s">
        <v>28</v>
      </c>
      <c r="B22" t="s">
        <v>29</v>
      </c>
      <c r="C22" s="8">
        <v>234560</v>
      </c>
      <c r="E22" s="8">
        <v>234560</v>
      </c>
      <c r="F22" s="9"/>
      <c r="G22" s="9"/>
      <c r="H22" s="9"/>
    </row>
    <row r="23" spans="1:8" ht="23.5" customHeight="1">
      <c r="A23" s="7" t="s">
        <v>28</v>
      </c>
      <c r="B23" t="s">
        <v>30</v>
      </c>
      <c r="C23" s="8">
        <v>198000</v>
      </c>
      <c r="E23" s="8">
        <v>128000</v>
      </c>
      <c r="F23" s="10">
        <f>(C22+C24)-C23</f>
        <v>503860</v>
      </c>
      <c r="G23" s="10">
        <f>(E22+E24)-E23</f>
        <v>538660</v>
      </c>
      <c r="H23" s="9"/>
    </row>
    <row r="24" spans="1:8" ht="23.5" customHeight="1">
      <c r="A24" s="7" t="s">
        <v>28</v>
      </c>
      <c r="B24" t="s">
        <v>31</v>
      </c>
      <c r="C24" s="8">
        <v>467300</v>
      </c>
      <c r="E24" s="8">
        <v>432100</v>
      </c>
      <c r="F24" s="11">
        <f>F23/E17%</f>
        <v>33.907133243606999</v>
      </c>
      <c r="G24" s="11">
        <f>G23/E17%</f>
        <v>36.248990578734862</v>
      </c>
      <c r="H24" s="9"/>
    </row>
    <row r="26" spans="1:8" ht="23.5" customHeight="1">
      <c r="B26" s="2"/>
      <c r="C26" s="2" t="s">
        <v>32</v>
      </c>
      <c r="D26" s="2" t="s">
        <v>33</v>
      </c>
      <c r="E26" s="2"/>
    </row>
    <row r="27" spans="1:8" ht="23.5" customHeight="1">
      <c r="B27" s="2" t="s">
        <v>26</v>
      </c>
      <c r="C27" s="2" t="s">
        <v>34</v>
      </c>
      <c r="D27" s="2">
        <v>-0.2</v>
      </c>
      <c r="E27" s="2"/>
    </row>
    <row r="28" spans="1:8" ht="23.5" customHeight="1">
      <c r="B28" s="2" t="s">
        <v>27</v>
      </c>
      <c r="C28" s="2" t="s">
        <v>35</v>
      </c>
      <c r="D28" s="2">
        <v>-2.1</v>
      </c>
      <c r="E28" s="2"/>
    </row>
    <row r="29" spans="1:8" ht="23.5" customHeight="1">
      <c r="B29" s="12" t="s">
        <v>36</v>
      </c>
    </row>
    <row r="31" spans="1:8" ht="23.5" customHeight="1">
      <c r="B31" t="s">
        <v>37</v>
      </c>
    </row>
    <row r="32" spans="1:8" ht="23.5" customHeight="1">
      <c r="B32" t="s">
        <v>38</v>
      </c>
    </row>
  </sheetData>
  <mergeCells count="1">
    <mergeCell ref="A1:B1"/>
  </mergeCells>
  <phoneticPr fontId="2"/>
  <pageMargins left="0.7" right="0.7" top="0.75" bottom="0.75" header="0.3" footer="0.3"/>
  <pageSetup paperSize="9"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標準原価の考え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 雄二</dc:creator>
  <cp:lastModifiedBy>山口 雄二</cp:lastModifiedBy>
  <dcterms:created xsi:type="dcterms:W3CDTF">2021-01-16T11:20:03Z</dcterms:created>
  <dcterms:modified xsi:type="dcterms:W3CDTF">2021-02-05T13:53:33Z</dcterms:modified>
</cp:coreProperties>
</file>